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drawings/drawing1.xml" ContentType="application/vnd.openxmlformats-officedocument.drawing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Legacy_KPI_Today" sheetId="1" state="visible" r:id="rId1"/>
    <sheet xmlns:r="http://schemas.openxmlformats.org/officeDocument/2006/relationships" name="Legacy_KPI_EventToDate" sheetId="2" state="visible" r:id="rId2"/>
    <sheet xmlns:r="http://schemas.openxmlformats.org/officeDocument/2006/relationships" name="Legacy_README" sheetId="3" state="visible" r:id="rId3"/>
    <sheet xmlns:r="http://schemas.openxmlformats.org/officeDocument/2006/relationships" name="Inputs" sheetId="4" state="visible" r:id="rId4"/>
    <sheet xmlns:r="http://schemas.openxmlformats.org/officeDocument/2006/relationships" name="Daily_Log" sheetId="5" state="visible" r:id="rId5"/>
    <sheet xmlns:r="http://schemas.openxmlformats.org/officeDocument/2006/relationships" name="Dashboard" sheetId="6" state="visible" r:id="rId6"/>
    <sheet xmlns:r="http://schemas.openxmlformats.org/officeDocument/2006/relationships" name="KPI_Deal_Jacket" sheetId="7" state="visible" r:id="rId7"/>
    <sheet xmlns:r="http://schemas.openxmlformats.org/officeDocument/2006/relationships" name="Macros_Instructions" sheetId="8" state="visible" r:id="rId8"/>
    <sheet xmlns:r="http://schemas.openxmlformats.org/officeDocument/2006/relationships" name="Owner_Summary" sheetId="9" state="visible" r:id="rId9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2">
    <font>
      <name val="Calibri"/>
      <family val="2"/>
      <color theme="1"/>
      <sz val="11"/>
      <scheme val="minor"/>
    </font>
    <font>
      <b val="1"/>
      <sz val="14"/>
    </font>
    <font>
      <sz val="10"/>
    </font>
    <font>
      <b val="1"/>
      <sz val="11"/>
    </font>
    <font>
      <b val="1"/>
      <color rgb="00FFFFFF"/>
      <sz val="10"/>
    </font>
    <font>
      <color rgb="00666666"/>
      <sz val="9"/>
    </font>
    <font>
      <b val="1"/>
      <sz val="10"/>
    </font>
    <font>
      <b val="1"/>
    </font>
    <font>
      <b val="1"/>
      <color rgb="00FF5A1F"/>
    </font>
    <font>
      <b val="1"/>
      <color rgb="00FF0000"/>
    </font>
    <font>
      <b val="1"/>
      <sz val="12"/>
    </font>
    <font>
      <b val="1"/>
      <color rgb="00FFFFFF"/>
    </font>
  </fonts>
  <fills count="6">
    <fill>
      <patternFill/>
    </fill>
    <fill>
      <patternFill patternType="gray125"/>
    </fill>
    <fill>
      <patternFill patternType="solid">
        <fgColor rgb="00222733"/>
      </patternFill>
    </fill>
    <fill>
      <patternFill patternType="solid">
        <fgColor rgb="00FFF2CC"/>
      </patternFill>
    </fill>
    <fill>
      <patternFill patternType="solid">
        <fgColor rgb="00FF5A1F"/>
      </patternFill>
    </fill>
    <fill>
      <patternFill patternType="solid">
        <fgColor rgb="00111111"/>
      </patternFill>
    </fill>
  </fills>
  <borders count="4">
    <border>
      <left/>
      <right/>
      <top/>
      <bottom/>
      <diagonal/>
    </border>
    <border>
      <left style="thin">
        <color rgb="00444444"/>
      </left>
      <right style="thin">
        <color rgb="00444444"/>
      </right>
      <top style="thin">
        <color rgb="00444444"/>
      </top>
      <bottom style="thin">
        <color rgb="00444444"/>
      </bottom>
    </border>
    <border>
      <bottom style="thin">
        <color rgb="00000000"/>
      </bottom>
    </border>
    <border>
      <left style="medium"/>
      <right style="medium"/>
      <top style="medium"/>
      <bottom style="medium"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4" fillId="2" borderId="1" applyAlignment="1" pivotButton="0" quotePrefix="0" xfId="0">
      <alignment horizontal="left" vertical="center"/>
    </xf>
    <xf numFmtId="0" fontId="0" fillId="0" borderId="1" pivotButton="0" quotePrefix="0" xfId="0"/>
    <xf numFmtId="0" fontId="5" fillId="0" borderId="0" pivotButton="0" quotePrefix="0" xfId="0"/>
    <xf numFmtId="0" fontId="6" fillId="0" borderId="0" pivotButton="0" quotePrefix="0" xfId="0"/>
    <xf numFmtId="0" fontId="3" fillId="0" borderId="0" pivotButton="0" quotePrefix="0" xfId="0"/>
    <xf numFmtId="0" fontId="0" fillId="0" borderId="2" pivotButton="0" quotePrefix="0" xfId="0"/>
    <xf numFmtId="0" fontId="7" fillId="3" borderId="0" pivotButton="0" quotePrefix="0" xfId="0"/>
    <xf numFmtId="0" fontId="8" fillId="0" borderId="0" pivotButton="0" quotePrefix="0" xfId="0"/>
    <xf numFmtId="0" fontId="11" fillId="4" borderId="0" applyAlignment="1" pivotButton="0" quotePrefix="0" xfId="0">
      <alignment horizontal="center" vertical="center"/>
    </xf>
    <xf numFmtId="0" fontId="9" fillId="0" borderId="0" pivotButton="0" quotePrefix="0" xfId="0"/>
    <xf numFmtId="0" fontId="10" fillId="0" borderId="0" pivotButton="0" quotePrefix="0" xfId="0"/>
    <xf numFmtId="0" fontId="7" fillId="0" borderId="0" pivotButton="0" quotePrefix="0" xfId="0"/>
    <xf numFmtId="0" fontId="0" fillId="5" borderId="0" pivotButton="0" quotePrefix="0" xfId="0"/>
    <xf numFmtId="0" fontId="7" fillId="0" borderId="3" applyAlignment="1" pivotButton="0" quotePrefix="0" xfId="0">
      <alignment horizontal="center" vertical="center"/>
    </xf>
    <xf numFmtId="0" fontId="0" fillId="0" borderId="3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worksheet" Target="/xl/worksheets/sheet9.xml" Id="rId9"/><Relationship Type="http://schemas.openxmlformats.org/officeDocument/2006/relationships/styles" Target="styles.xml" Id="rId10"/><Relationship Type="http://schemas.openxmlformats.org/officeDocument/2006/relationships/theme" Target="theme/theme1.xml" Id="rId11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Units Sold – Rolling Trend</a:t>
            </a:r>
          </a:p>
        </rich>
      </tx>
    </title>
    <plotArea>
      <lineChart>
        <grouping val="standard"/>
        <ser>
          <idx val="0"/>
          <order val="0"/>
          <tx>
            <strRef>
              <f>'Daily_Log'!G3</f>
            </strRef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'Daily_Log'!$A$4:$A$100</f>
            </numRef>
          </cat>
          <val>
            <numRef>
              <f>'Daily_Log'!$G$4:$G$100</f>
            </numRef>
          </val>
        </ser>
        <axId val="10"/>
        <axId val="100"/>
      </line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Date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Units Sold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Close Rate – Rolling Performance</a:t>
            </a:r>
          </a:p>
        </rich>
      </tx>
    </title>
    <plotArea>
      <lineChart>
        <grouping val="standard"/>
        <ser>
          <idx val="0"/>
          <order val="0"/>
          <tx>
            <strRef>
              <f>'Daily_Log'!M3</f>
            </strRef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'Daily_Log'!$A$4:$A$100</f>
            </numRef>
          </cat>
          <val>
            <numRef>
              <f>'Daily_Log'!$M$4:$M$100</f>
            </numRef>
          </val>
        </ser>
        <axId val="10"/>
        <axId val="100"/>
      </line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Close Rate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/Relationships>
</file>

<file path=xl/drawings/drawing1.xml><?xml version="1.0" encoding="utf-8"?>
<wsDr xmlns="http://schemas.openxmlformats.org/drawingml/2006/spreadsheetDrawing">
  <oneCellAnchor>
    <from>
      <col>0</col>
      <colOff>0</colOff>
      <row>17</row>
      <rowOff>0</rowOff>
    </from>
    <ext cx="7200000" cy="36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3</col>
      <colOff>0</colOff>
      <row>17</row>
      <rowOff>0</rowOff>
    </from>
    <ext cx="7200000" cy="360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6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23"/>
  <sheetViews>
    <sheetView workbookViewId="0">
      <selection activeCell="A1" sqref="A1"/>
    </sheetView>
  </sheetViews>
  <sheetFormatPr baseColWidth="8" defaultRowHeight="15"/>
  <sheetData>
    <row r="1">
      <c r="A1" s="16" t="inlineStr">
        <is>
          <t>Metric</t>
        </is>
      </c>
      <c r="B1" s="16" t="inlineStr">
        <is>
          <t>Today_Example</t>
        </is>
      </c>
    </row>
    <row r="2">
      <c r="A2" t="inlineStr">
        <is>
          <t>Leads / Calls</t>
        </is>
      </c>
      <c r="B2" t="n">
        <v>120</v>
      </c>
    </row>
    <row r="3">
      <c r="A3" t="inlineStr">
        <is>
          <t>Appointments Set</t>
        </is>
      </c>
      <c r="B3" t="n">
        <v>48</v>
      </c>
    </row>
    <row r="4">
      <c r="A4" t="inlineStr">
        <is>
          <t>Appointments Shown</t>
        </is>
      </c>
      <c r="B4" t="inlineStr">
        <is>
          <t>32 (67%)</t>
        </is>
      </c>
    </row>
    <row r="5">
      <c r="A5" t="inlineStr">
        <is>
          <t>Units Sold</t>
        </is>
      </c>
      <c r="B5" t="n">
        <v>18</v>
      </c>
    </row>
    <row r="6">
      <c r="A6" t="inlineStr">
        <is>
          <t>Front PVR</t>
        </is>
      </c>
      <c r="B6" t="n">
        <v>1650</v>
      </c>
    </row>
    <row r="7">
      <c r="A7" t="inlineStr">
        <is>
          <t>Back PVR</t>
        </is>
      </c>
      <c r="B7" t="n">
        <v>1150</v>
      </c>
    </row>
    <row r="8">
      <c r="A8" t="inlineStr">
        <is>
          <t>Total PVR</t>
        </is>
      </c>
      <c r="B8" t="n">
        <v>2800</v>
      </c>
    </row>
    <row r="9">
      <c r="A9" t="inlineStr">
        <is>
          <t>Show Rate</t>
        </is>
      </c>
      <c r="B9" t="inlineStr">
        <is>
          <t>67%</t>
        </is>
      </c>
    </row>
    <row r="10">
      <c r="A10" t="inlineStr">
        <is>
          <t>Close Rate</t>
        </is>
      </c>
      <c r="B10" t="inlineStr">
        <is>
          <t>56%</t>
        </is>
      </c>
    </row>
    <row r="13">
      <c r="A13" s="16" t="inlineStr">
        <is>
          <t>Day</t>
        </is>
      </c>
      <c r="B13" s="16" t="inlineStr">
        <is>
          <t>Traffic</t>
        </is>
      </c>
      <c r="C13" s="16" t="inlineStr">
        <is>
          <t>Shows</t>
        </is>
      </c>
      <c r="D13" s="16" t="inlineStr">
        <is>
          <t>Sold</t>
        </is>
      </c>
      <c r="E13" s="16" t="inlineStr">
        <is>
          <t>Close %</t>
        </is>
      </c>
      <c r="F13" s="16" t="inlineStr">
        <is>
          <t>Front PVR</t>
        </is>
      </c>
      <c r="G13" s="16" t="inlineStr">
        <is>
          <t>Back PVR</t>
        </is>
      </c>
      <c r="H13" s="16" t="inlineStr">
        <is>
          <t>Total PVR</t>
        </is>
      </c>
      <c r="I13" s="16" t="inlineStr">
        <is>
          <t>VSC Contracts</t>
        </is>
      </c>
      <c r="J13" s="16" t="inlineStr">
        <is>
          <t>GAP Contracts</t>
        </is>
      </c>
      <c r="K13" s="16" t="inlineStr">
        <is>
          <t>VSC Pen %</t>
        </is>
      </c>
      <c r="L13" s="16" t="inlineStr">
        <is>
          <t>GAP Pen %</t>
        </is>
      </c>
    </row>
    <row r="14">
      <c r="A14" s="16" t="inlineStr">
        <is>
          <t>Day 1</t>
        </is>
      </c>
      <c r="B14" s="17" t="n"/>
      <c r="C14" s="17" t="n"/>
      <c r="D14" s="17" t="n"/>
      <c r="E14" s="17" t="n"/>
      <c r="F14" s="17" t="n"/>
      <c r="G14" s="17" t="n"/>
      <c r="H14" s="17" t="n"/>
      <c r="I14" s="17" t="n"/>
      <c r="J14" s="17" t="n"/>
      <c r="K14" s="17" t="n"/>
      <c r="L14" s="17" t="n"/>
    </row>
    <row r="15">
      <c r="A15" s="16" t="inlineStr">
        <is>
          <t>Day 2</t>
        </is>
      </c>
      <c r="B15" s="17" t="n"/>
      <c r="C15" s="17" t="n"/>
      <c r="D15" s="17" t="n"/>
      <c r="E15" s="17" t="n"/>
      <c r="F15" s="17" t="n"/>
      <c r="G15" s="17" t="n"/>
      <c r="H15" s="17" t="n"/>
      <c r="I15" s="17" t="n"/>
      <c r="J15" s="17" t="n"/>
      <c r="K15" s="17" t="n"/>
      <c r="L15" s="17" t="n"/>
    </row>
    <row r="16">
      <c r="A16" s="16" t="inlineStr">
        <is>
          <t>Day 3</t>
        </is>
      </c>
      <c r="B16" s="17" t="n"/>
      <c r="C16" s="17" t="n"/>
      <c r="D16" s="17" t="n"/>
      <c r="E16" s="17" t="n"/>
      <c r="F16" s="17" t="n"/>
      <c r="G16" s="17" t="n"/>
      <c r="H16" s="17" t="n"/>
      <c r="I16" s="17" t="n"/>
      <c r="J16" s="17" t="n"/>
      <c r="K16" s="17" t="n"/>
      <c r="L16" s="17" t="n"/>
    </row>
    <row r="17">
      <c r="A17" s="16" t="inlineStr">
        <is>
          <t>Day 4</t>
        </is>
      </c>
      <c r="B17" s="17" t="n"/>
      <c r="C17" s="17" t="n"/>
      <c r="D17" s="17" t="n"/>
      <c r="E17" s="17" t="n"/>
      <c r="F17" s="17" t="n"/>
      <c r="G17" s="17" t="n"/>
      <c r="H17" s="17" t="n"/>
      <c r="I17" s="17" t="n"/>
      <c r="J17" s="17" t="n"/>
      <c r="K17" s="17" t="n"/>
      <c r="L17" s="17" t="n"/>
    </row>
    <row r="18">
      <c r="A18" s="16" t="inlineStr">
        <is>
          <t>Day 5</t>
        </is>
      </c>
      <c r="B18" s="17" t="n"/>
      <c r="C18" s="17" t="n"/>
      <c r="D18" s="17" t="n"/>
      <c r="E18" s="17" t="n"/>
      <c r="F18" s="17" t="n"/>
      <c r="G18" s="17" t="n"/>
      <c r="H18" s="17" t="n"/>
      <c r="I18" s="17" t="n"/>
      <c r="J18" s="17" t="n"/>
      <c r="K18" s="17" t="n"/>
      <c r="L18" s="17" t="n"/>
    </row>
    <row r="19">
      <c r="A19" s="16" t="inlineStr">
        <is>
          <t>Day 6</t>
        </is>
      </c>
      <c r="B19" s="17" t="n"/>
      <c r="C19" s="17" t="n"/>
      <c r="D19" s="17" t="n"/>
      <c r="E19" s="17" t="n"/>
      <c r="F19" s="17" t="n"/>
      <c r="G19" s="17" t="n"/>
      <c r="H19" s="17" t="n"/>
      <c r="I19" s="17" t="n"/>
      <c r="J19" s="17" t="n"/>
      <c r="K19" s="17" t="n"/>
      <c r="L19" s="17" t="n"/>
    </row>
    <row r="20">
      <c r="A20" s="16" t="inlineStr">
        <is>
          <t>Day 7</t>
        </is>
      </c>
      <c r="B20" s="17" t="n"/>
      <c r="C20" s="17" t="n"/>
      <c r="D20" s="17" t="n"/>
      <c r="E20" s="17" t="n"/>
      <c r="F20" s="17" t="n"/>
      <c r="G20" s="17" t="n"/>
      <c r="H20" s="17" t="n"/>
      <c r="I20" s="17" t="n"/>
      <c r="J20" s="17" t="n"/>
      <c r="K20" s="17" t="n"/>
      <c r="L20" s="17" t="n"/>
    </row>
    <row r="21">
      <c r="A21" s="16" t="inlineStr">
        <is>
          <t>Day 8</t>
        </is>
      </c>
      <c r="B21" s="17" t="n"/>
      <c r="C21" s="17" t="n"/>
      <c r="D21" s="17" t="n"/>
      <c r="E21" s="17" t="n"/>
      <c r="F21" s="17" t="n"/>
      <c r="G21" s="17" t="n"/>
      <c r="H21" s="17" t="n"/>
      <c r="I21" s="17" t="n"/>
      <c r="J21" s="17" t="n"/>
      <c r="K21" s="17" t="n"/>
      <c r="L21" s="17" t="n"/>
    </row>
    <row r="22">
      <c r="A22" s="16" t="inlineStr">
        <is>
          <t>Day 9</t>
        </is>
      </c>
      <c r="B22" s="17" t="n"/>
      <c r="C22" s="17" t="n"/>
      <c r="D22" s="17" t="n"/>
      <c r="E22" s="17" t="n"/>
      <c r="F22" s="17" t="n"/>
      <c r="G22" s="17" t="n"/>
      <c r="H22" s="17" t="n"/>
      <c r="I22" s="17" t="n"/>
      <c r="J22" s="17" t="n"/>
      <c r="K22" s="17" t="n"/>
      <c r="L22" s="17" t="n"/>
    </row>
    <row r="23">
      <c r="A23" s="16" t="inlineStr">
        <is>
          <t>Day 10</t>
        </is>
      </c>
      <c r="B23" s="17" t="n"/>
      <c r="C23" s="17" t="n"/>
      <c r="D23" s="17" t="n"/>
      <c r="E23" s="17" t="n"/>
      <c r="F23" s="17" t="n"/>
      <c r="G23" s="17" t="n"/>
      <c r="H23" s="17" t="n"/>
      <c r="I23" s="17" t="n"/>
      <c r="J23" s="17" t="n"/>
      <c r="K23" s="17" t="n"/>
      <c r="L23" s="17" t="n"/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10"/>
  <sheetViews>
    <sheetView workbookViewId="0">
      <selection activeCell="A1" sqref="A1"/>
    </sheetView>
  </sheetViews>
  <sheetFormatPr baseColWidth="8" defaultRowHeight="15"/>
  <sheetData>
    <row r="1">
      <c r="A1" t="inlineStr">
        <is>
          <t>Metric</t>
        </is>
      </c>
      <c r="B1" t="inlineStr">
        <is>
          <t>EventToDate_Example</t>
        </is>
      </c>
    </row>
    <row r="2">
      <c r="A2" t="inlineStr">
        <is>
          <t>Leads / Calls</t>
        </is>
      </c>
      <c r="B2" t="n">
        <v>340</v>
      </c>
    </row>
    <row r="3">
      <c r="A3" t="inlineStr">
        <is>
          <t>Appointments Set</t>
        </is>
      </c>
      <c r="B3" t="n">
        <v>130</v>
      </c>
    </row>
    <row r="4">
      <c r="A4" t="inlineStr">
        <is>
          <t>Appointments Shown</t>
        </is>
      </c>
      <c r="B4" t="inlineStr">
        <is>
          <t>88 (68%)</t>
        </is>
      </c>
    </row>
    <row r="5">
      <c r="A5" t="inlineStr">
        <is>
          <t>Units Sold</t>
        </is>
      </c>
      <c r="B5" t="n">
        <v>51</v>
      </c>
    </row>
    <row r="6">
      <c r="A6" t="inlineStr">
        <is>
          <t>Front PVR</t>
        </is>
      </c>
      <c r="B6" t="n">
        <v>1720</v>
      </c>
    </row>
    <row r="7">
      <c r="A7" t="inlineStr">
        <is>
          <t>Back PVR</t>
        </is>
      </c>
      <c r="B7" t="n">
        <v>1210</v>
      </c>
    </row>
    <row r="8">
      <c r="A8" t="inlineStr">
        <is>
          <t>Total PVR</t>
        </is>
      </c>
      <c r="B8" t="n">
        <v>2930</v>
      </c>
    </row>
    <row r="9">
      <c r="A9" t="inlineStr">
        <is>
          <t>Show Rate</t>
        </is>
      </c>
      <c r="B9" t="inlineStr">
        <is>
          <t>68%</t>
        </is>
      </c>
    </row>
    <row r="10">
      <c r="A10" t="inlineStr">
        <is>
          <t>Close Rate</t>
        </is>
      </c>
      <c r="B10" t="inlineStr">
        <is>
          <t>58%</t>
        </is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A4"/>
  <sheetViews>
    <sheetView workbookViewId="0">
      <selection activeCell="A1" sqref="A1"/>
    </sheetView>
  </sheetViews>
  <sheetFormatPr baseColWidth="8" defaultRowHeight="15"/>
  <sheetData>
    <row r="1">
      <c r="A1" t="inlineStr">
        <is>
          <t>Instructions</t>
        </is>
      </c>
    </row>
    <row r="2">
      <c r="A2" t="inlineStr">
        <is>
          <t>This workbook is a simple daily KPI model aligned with the TopGear website section.</t>
        </is>
      </c>
    </row>
    <row r="3">
      <c r="A3" t="inlineStr">
        <is>
          <t>Update the example numbers with your real event data (Today and Event-to-Date).</t>
        </is>
      </c>
    </row>
    <row r="4">
      <c r="A4" t="inlineStr">
        <is>
          <t>You can add more metrics, charts or pivot tables as needed for each rooftop.</t>
        </is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O7"/>
  <sheetViews>
    <sheetView workbookViewId="0">
      <selection activeCell="A1" sqref="A1"/>
    </sheetView>
  </sheetViews>
  <sheetFormatPr baseColWidth="8" defaultRowHeight="15"/>
  <cols>
    <col width="18" customWidth="1" min="1" max="1"/>
    <col width="18" customWidth="1" min="2" max="2"/>
    <col width="18" customWidth="1" min="3" max="3"/>
    <col width="18" customWidth="1" min="4" max="4"/>
    <col width="18" customWidth="1" min="5" max="5"/>
    <col width="18" customWidth="1" min="6" max="6"/>
    <col width="18" customWidth="1" min="7" max="7"/>
    <col width="18" customWidth="1" min="8" max="8"/>
    <col width="18" customWidth="1" min="9" max="9"/>
    <col width="18" customWidth="1" min="10" max="10"/>
    <col width="18" customWidth="1" min="11" max="11"/>
    <col width="32" customWidth="1" min="13" max="13"/>
    <col width="5" customWidth="1" min="14" max="14"/>
    <col width="5" customWidth="1" min="15" max="15"/>
  </cols>
  <sheetData>
    <row r="1">
      <c r="A1" s="1" t="inlineStr">
        <is>
          <t>TopGear KPI Command – Inputs</t>
        </is>
      </c>
    </row>
    <row r="2">
      <c r="A2" s="2" t="inlineStr">
        <is>
          <t>Enter today’s or event’s counts. KPIs and dashboard will calculate automatically from the Daily_Log sheet.</t>
        </is>
      </c>
    </row>
    <row r="4">
      <c r="A4" s="3" t="inlineStr">
        <is>
          <t>Date</t>
        </is>
      </c>
      <c r="B4" s="3" t="inlineStr">
        <is>
          <t>Rooftop / Store</t>
        </is>
      </c>
      <c r="C4" s="3" t="inlineStr">
        <is>
          <t>Mode (Daily / Event)</t>
        </is>
      </c>
      <c r="D4" s="3" t="inlineStr">
        <is>
          <t>Total Leads</t>
        </is>
      </c>
      <c r="E4" s="3" t="inlineStr">
        <is>
          <t>Appointments Set</t>
        </is>
      </c>
      <c r="F4" s="3" t="inlineStr">
        <is>
          <t>Appointments Shown</t>
        </is>
      </c>
      <c r="G4" s="3" t="inlineStr">
        <is>
          <t>Units Sold</t>
        </is>
      </c>
      <c r="H4" s="3" t="inlineStr">
        <is>
          <t>Total Front-End Gross ($)</t>
        </is>
      </c>
      <c r="I4" s="3" t="inlineStr">
        <is>
          <t>Total Back-End Gross ($)</t>
        </is>
      </c>
      <c r="J4" s="3" t="inlineStr">
        <is>
          <t>VSC Contracts Sold</t>
        </is>
      </c>
      <c r="K4" s="3" t="inlineStr">
        <is>
          <t>GAP Contracts Sold</t>
        </is>
      </c>
      <c r="M4" s="11" t="inlineStr">
        <is>
          <t>Save Day to Daily_Log (Macro: SaveDayToLog)</t>
        </is>
      </c>
    </row>
    <row r="5">
      <c r="A5" s="4" t="n"/>
      <c r="B5" s="4" t="n"/>
      <c r="C5" s="4" t="n"/>
      <c r="D5" s="4" t="n"/>
      <c r="E5" s="4" t="n"/>
      <c r="F5" s="4" t="n"/>
      <c r="G5" s="4" t="n"/>
      <c r="H5" s="4" t="n"/>
      <c r="I5" s="4" t="n"/>
      <c r="J5" s="4" t="n"/>
      <c r="K5" s="4" t="n"/>
    </row>
    <row r="7">
      <c r="A7" s="5" t="inlineStr">
        <is>
          <t>After entering a row, copy it into Daily_Log to track history (or use Excel row copy). Charts and dashboard use Daily_Log.</t>
        </is>
      </c>
    </row>
  </sheetData>
  <mergeCells count="4">
    <mergeCell ref="A1:D1"/>
    <mergeCell ref="A2:G2"/>
    <mergeCell ref="A7:K7"/>
    <mergeCell ref="M4:O4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T14"/>
  <sheetViews>
    <sheetView workbookViewId="0">
      <selection activeCell="A1" sqref="A1"/>
    </sheetView>
  </sheetViews>
  <sheetFormatPr baseColWidth="8" defaultRowHeight="15"/>
  <cols>
    <col width="14" customWidth="1" min="1" max="1"/>
    <col width="14" customWidth="1" min="2" max="2"/>
    <col width="14" customWidth="1" min="3" max="3"/>
    <col width="14" customWidth="1" min="4" max="4"/>
    <col width="14" customWidth="1" min="5" max="5"/>
    <col width="14" customWidth="1" min="6" max="6"/>
    <col width="14" customWidth="1" min="7" max="7"/>
    <col width="14" customWidth="1" min="8" max="8"/>
    <col width="14" customWidth="1" min="9" max="9"/>
    <col width="14" customWidth="1" min="10" max="10"/>
    <col width="14" customWidth="1" min="11" max="11"/>
    <col width="14" customWidth="1" min="12" max="12"/>
    <col width="14" customWidth="1" min="13" max="13"/>
    <col width="14" customWidth="1" min="14" max="14"/>
    <col width="14" customWidth="1" min="15" max="15"/>
    <col width="14" customWidth="1" min="16" max="16"/>
    <col width="14" customWidth="1" min="17" max="17"/>
    <col width="14" customWidth="1" min="18" max="18"/>
    <col width="14" customWidth="1" min="19" max="19"/>
  </cols>
  <sheetData>
    <row r="1">
      <c r="A1" s="1" t="inlineStr">
        <is>
          <t>TopGear KPI Command – Daily / Event Log</t>
        </is>
      </c>
    </row>
    <row r="3">
      <c r="A3" s="3" t="inlineStr">
        <is>
          <t>Date</t>
        </is>
      </c>
      <c r="B3" s="3" t="inlineStr">
        <is>
          <t>Rooftop</t>
        </is>
      </c>
      <c r="C3" s="3" t="inlineStr">
        <is>
          <t>Mode</t>
        </is>
      </c>
      <c r="D3" s="3" t="inlineStr">
        <is>
          <t>Leads</t>
        </is>
      </c>
      <c r="E3" s="3" t="inlineStr">
        <is>
          <t>Appts_Set</t>
        </is>
      </c>
      <c r="F3" s="3" t="inlineStr">
        <is>
          <t>Appts_Shown</t>
        </is>
      </c>
      <c r="G3" s="3" t="inlineStr">
        <is>
          <t>Units_Sold</t>
        </is>
      </c>
      <c r="H3" s="3" t="inlineStr">
        <is>
          <t>Front_Gross</t>
        </is>
      </c>
      <c r="I3" s="3" t="inlineStr">
        <is>
          <t>Back_Gross</t>
        </is>
      </c>
      <c r="J3" s="3" t="inlineStr">
        <is>
          <t>VSC_Sold</t>
        </is>
      </c>
      <c r="K3" s="3" t="inlineStr">
        <is>
          <t>GAP_Sold</t>
        </is>
      </c>
      <c r="L3" s="3" t="inlineStr">
        <is>
          <t>Show_Rate</t>
        </is>
      </c>
      <c r="M3" s="3" t="inlineStr">
        <is>
          <t>Close_Rate</t>
        </is>
      </c>
      <c r="N3" s="3" t="inlineStr">
        <is>
          <t>Front_PVR</t>
        </is>
      </c>
      <c r="O3" s="3" t="inlineStr">
        <is>
          <t>Back_PVR</t>
        </is>
      </c>
      <c r="P3" s="3" t="inlineStr">
        <is>
          <t>Total_PVR</t>
        </is>
      </c>
      <c r="Q3" s="3" t="inlineStr">
        <is>
          <t>VSC_Pen</t>
        </is>
      </c>
      <c r="R3" s="3" t="inlineStr">
        <is>
          <t>GAP_Pen</t>
        </is>
      </c>
      <c r="S3" s="3" t="inlineStr">
        <is>
          <t>Comment_Tag</t>
        </is>
      </c>
    </row>
    <row r="4">
      <c r="A4" s="4" t="n"/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>
        <f>IF(E4&gt;0,F4/E4,0)</f>
        <v/>
      </c>
      <c r="M4" s="4">
        <f>IF(F4&gt;0,G4/F4,0)</f>
        <v/>
      </c>
      <c r="N4" s="4">
        <f>IF(G4&gt;0,H4/G4,0)</f>
        <v/>
      </c>
      <c r="O4" s="4">
        <f>IF(G4&gt;0,I4/G4,0)</f>
        <v/>
      </c>
      <c r="P4" s="4">
        <f>IF(G4&gt;0,(H4+I4)/G4,0)</f>
        <v/>
      </c>
      <c r="Q4" s="4">
        <f>IF(G4&gt;0,J4/G4,0)</f>
        <v/>
      </c>
      <c r="R4" s="4">
        <f>IF(G4&gt;0,K4/G4,0)</f>
        <v/>
      </c>
      <c r="S4" s="4">
        <f>IF(AND(L4&gt;=0.3,M4&gt;=0.3,N4&gt;=1800,O4&gt;=1300,P4&gt;=2200,R4&gt;=0.5,S4&gt;=0.35),"STRONG DAY",IF(AND(M4&lt;0.2,F4&gt;0),"TRAFFIC GOOD • CLOSING SOFT",IF(AND(L4&lt;0.6,E4&gt;0),"CONVERSION OK • TRAFFIC LIGHT",IF(OR(P4&lt;1800,O4&lt;1200),"UNITS THERE • MONEY LIGHT",IF(OR(R4&lt;0.5,S4&lt;0.35),"ROOM IN F&amp;I BOX","CHECKING THE NUMBERS")))))</f>
        <v/>
      </c>
    </row>
    <row r="5">
      <c r="A5" s="4" t="n"/>
      <c r="B5" s="4" t="n"/>
      <c r="C5" s="4" t="n"/>
      <c r="D5" s="4" t="n"/>
      <c r="E5" s="4" t="n"/>
      <c r="F5" s="4" t="n"/>
      <c r="G5" s="4" t="n"/>
      <c r="H5" s="4" t="n"/>
      <c r="I5" s="4" t="n"/>
      <c r="J5" s="4" t="n"/>
      <c r="K5" s="4" t="n"/>
      <c r="L5" s="4" t="n"/>
      <c r="M5" s="4" t="n"/>
      <c r="N5" s="4" t="n"/>
      <c r="O5" s="4" t="n"/>
      <c r="P5" s="4" t="n"/>
      <c r="Q5" s="4" t="n"/>
      <c r="R5" s="4" t="n"/>
      <c r="S5" s="4" t="n"/>
    </row>
    <row r="6">
      <c r="A6" s="4" t="n"/>
      <c r="B6" s="4" t="n"/>
      <c r="C6" s="4" t="n"/>
      <c r="D6" s="4" t="n"/>
      <c r="E6" s="4" t="n"/>
      <c r="F6" s="4" t="n"/>
      <c r="G6" s="4" t="n"/>
      <c r="H6" s="4" t="n"/>
      <c r="I6" s="4" t="n"/>
      <c r="J6" s="4" t="n"/>
      <c r="K6" s="4" t="n"/>
      <c r="L6" s="4" t="n"/>
      <c r="M6" s="4" t="n"/>
      <c r="N6" s="4" t="n"/>
      <c r="O6" s="4" t="n"/>
      <c r="P6" s="4" t="n"/>
      <c r="Q6" s="4" t="n"/>
      <c r="R6" s="4" t="n"/>
      <c r="S6" s="4" t="n"/>
    </row>
    <row r="7">
      <c r="A7" s="4" t="n"/>
      <c r="B7" s="4" t="n"/>
      <c r="C7" s="4" t="n"/>
      <c r="D7" s="4" t="n"/>
      <c r="E7" s="4" t="n"/>
      <c r="F7" s="4" t="n"/>
      <c r="G7" s="4" t="n"/>
      <c r="H7" s="4" t="n"/>
      <c r="I7" s="4" t="n"/>
      <c r="J7" s="4" t="n"/>
      <c r="K7" s="4" t="n"/>
      <c r="L7" s="4" t="n"/>
      <c r="M7" s="4" t="n"/>
      <c r="N7" s="4" t="n"/>
      <c r="O7" s="4" t="n"/>
      <c r="P7" s="4" t="n"/>
      <c r="Q7" s="4" t="n"/>
      <c r="R7" s="4" t="n"/>
      <c r="S7" s="4" t="n"/>
    </row>
    <row r="8">
      <c r="A8" s="4" t="n"/>
      <c r="B8" s="4" t="n"/>
      <c r="C8" s="4" t="n"/>
      <c r="D8" s="4" t="n"/>
      <c r="E8" s="4" t="n"/>
      <c r="F8" s="4" t="n"/>
      <c r="G8" s="4" t="n"/>
      <c r="H8" s="4" t="n"/>
      <c r="I8" s="4" t="n"/>
      <c r="J8" s="4" t="n"/>
      <c r="K8" s="4" t="n"/>
      <c r="L8" s="4" t="n"/>
      <c r="M8" s="4" t="n"/>
      <c r="N8" s="4" t="n"/>
      <c r="O8" s="4" t="n"/>
      <c r="P8" s="4" t="n"/>
      <c r="Q8" s="4" t="n"/>
      <c r="R8" s="4" t="n"/>
      <c r="S8" s="4" t="n"/>
    </row>
    <row r="9">
      <c r="A9" s="4" t="n"/>
      <c r="B9" s="4" t="n"/>
      <c r="C9" s="4" t="n"/>
      <c r="D9" s="4" t="n"/>
      <c r="E9" s="4" t="n"/>
      <c r="F9" s="4" t="n"/>
      <c r="G9" s="4" t="n"/>
      <c r="H9" s="4" t="n"/>
      <c r="I9" s="4" t="n"/>
      <c r="J9" s="4" t="n"/>
      <c r="K9" s="4" t="n"/>
      <c r="L9" s="4" t="n"/>
      <c r="M9" s="4" t="n"/>
      <c r="N9" s="4" t="n"/>
      <c r="O9" s="4" t="n"/>
      <c r="P9" s="4" t="n"/>
      <c r="Q9" s="4" t="n"/>
      <c r="R9" s="4" t="n"/>
      <c r="S9" s="4" t="n"/>
    </row>
    <row r="10">
      <c r="A10" s="4" t="n"/>
      <c r="B10" s="4" t="n"/>
      <c r="C10" s="4" t="n"/>
      <c r="D10" s="4" t="n"/>
      <c r="E10" s="4" t="n"/>
      <c r="F10" s="4" t="n"/>
      <c r="G10" s="4" t="n"/>
      <c r="H10" s="4" t="n"/>
      <c r="I10" s="4" t="n"/>
      <c r="J10" s="4" t="n"/>
      <c r="K10" s="4" t="n"/>
      <c r="L10" s="4" t="n"/>
      <c r="M10" s="4" t="n"/>
      <c r="N10" s="4" t="n"/>
      <c r="O10" s="4" t="n"/>
      <c r="P10" s="4" t="n"/>
      <c r="Q10" s="4" t="n"/>
      <c r="R10" s="4" t="n"/>
      <c r="S10" s="4" t="n"/>
    </row>
    <row r="11">
      <c r="A11" s="4" t="n"/>
      <c r="B11" s="4" t="n"/>
      <c r="C11" s="4" t="n"/>
      <c r="D11" s="4" t="n"/>
      <c r="E11" s="4" t="n"/>
      <c r="F11" s="4" t="n"/>
      <c r="G11" s="4" t="n"/>
      <c r="H11" s="4" t="n"/>
      <c r="I11" s="4" t="n"/>
      <c r="J11" s="4" t="n"/>
      <c r="K11" s="4" t="n"/>
      <c r="L11" s="4" t="n"/>
      <c r="M11" s="4" t="n"/>
      <c r="N11" s="4" t="n"/>
      <c r="O11" s="4" t="n"/>
      <c r="P11" s="4" t="n"/>
      <c r="Q11" s="4" t="n"/>
      <c r="R11" s="4" t="n"/>
      <c r="S11" s="4" t="n"/>
    </row>
    <row r="12">
      <c r="A12" s="4" t="n"/>
      <c r="B12" s="4" t="n"/>
      <c r="C12" s="4" t="n"/>
      <c r="D12" s="4" t="n"/>
      <c r="E12" s="4" t="n"/>
      <c r="F12" s="4" t="n"/>
      <c r="G12" s="4" t="n"/>
      <c r="H12" s="4" t="n"/>
      <c r="I12" s="4" t="n"/>
      <c r="J12" s="4" t="n"/>
      <c r="K12" s="4" t="n"/>
      <c r="L12" s="4" t="n"/>
      <c r="M12" s="4" t="n"/>
      <c r="N12" s="4" t="n"/>
      <c r="O12" s="4" t="n"/>
      <c r="P12" s="4" t="n"/>
      <c r="Q12" s="4" t="n"/>
      <c r="R12" s="4" t="n"/>
      <c r="S12" s="4" t="n"/>
    </row>
    <row r="13">
      <c r="A13" s="4" t="n"/>
      <c r="B13" s="4" t="n"/>
      <c r="C13" s="4" t="n"/>
      <c r="D13" s="4" t="n"/>
      <c r="E13" s="4" t="n"/>
      <c r="F13" s="4" t="n"/>
      <c r="G13" s="4" t="n"/>
      <c r="H13" s="4" t="n"/>
      <c r="I13" s="4" t="n"/>
      <c r="J13" s="4" t="n"/>
      <c r="K13" s="4" t="n"/>
      <c r="L13" s="4" t="n"/>
      <c r="M13" s="4" t="n"/>
      <c r="N13" s="4" t="n"/>
      <c r="O13" s="4" t="n"/>
      <c r="P13" s="4" t="n"/>
      <c r="Q13" s="4" t="n"/>
      <c r="R13" s="4" t="n"/>
      <c r="S13" s="4" t="n"/>
    </row>
    <row r="14">
      <c r="A14" s="4" t="n"/>
      <c r="B14" s="4" t="n"/>
      <c r="C14" s="4" t="n"/>
      <c r="D14" s="4" t="n"/>
      <c r="E14" s="4" t="n"/>
      <c r="F14" s="4" t="n"/>
      <c r="G14" s="4" t="n"/>
      <c r="H14" s="4" t="n"/>
      <c r="I14" s="4" t="n"/>
      <c r="J14" s="4" t="n"/>
      <c r="K14" s="4" t="n"/>
      <c r="L14" s="4" t="n"/>
      <c r="M14" s="4" t="n"/>
      <c r="N14" s="4" t="n"/>
      <c r="O14" s="4" t="n"/>
      <c r="P14" s="4" t="n"/>
      <c r="Q14" s="4" t="n"/>
      <c r="R14" s="4" t="n"/>
      <c r="S14" s="4" t="n"/>
    </row>
  </sheetData>
  <mergeCells count="1">
    <mergeCell ref="A1:T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H15"/>
  <sheetViews>
    <sheetView workbookViewId="0">
      <selection activeCell="A1" sqref="A1"/>
    </sheetView>
  </sheetViews>
  <sheetFormatPr baseColWidth="8" defaultRowHeight="15"/>
  <cols>
    <col width="32" customWidth="1" min="5" max="5"/>
  </cols>
  <sheetData>
    <row r="1">
      <c r="A1" s="1" t="inlineStr">
        <is>
          <t>TopGear KPI Command – Dashboard</t>
        </is>
      </c>
    </row>
    <row r="3">
      <c r="A3" s="6" t="inlineStr">
        <is>
          <t>Most recent date in log:</t>
        </is>
      </c>
      <c r="B3">
        <f>MAX(Daily_Log!A:A)</f>
        <v/>
      </c>
      <c r="C3" t="inlineStr">
        <is>
          <t>Window (days):</t>
        </is>
      </c>
      <c r="D3" s="9" t="n">
        <v>10</v>
      </c>
      <c r="E3" s="10" t="inlineStr">
        <is>
          <t>← Adjust KPI window here (7 / 10 / 30 days)</t>
        </is>
      </c>
    </row>
    <row r="5">
      <c r="A5" s="7" t="inlineStr">
        <is>
          <t>Rolling Averages (set window in D3: 7 / 10 / 30 days)</t>
        </is>
      </c>
      <c r="D5" s="7" t="inlineStr">
        <is>
          <t>Best / Worst Days</t>
        </is>
      </c>
    </row>
    <row r="7">
      <c r="A7" s="2" t="inlineStr">
        <is>
          <t>Show Rate</t>
        </is>
      </c>
      <c r="B7">
        <f>AVERAGEIFS(Daily_Log!L:L,Daily_Log!A:A,"&gt;="&amp;$B$3-($D$3-1),Daily_Log!A:A,"&lt;="&amp;$B$3)</f>
        <v/>
      </c>
      <c r="D7" t="inlineStr">
        <is>
          <t>Best Units Sold (date)</t>
        </is>
      </c>
      <c r="E7">
        <f>INDEX(Daily_Log!A:A, MATCH(MAX(Daily_Log!G:G), Daily_Log!G:G, 0))</f>
        <v/>
      </c>
      <c r="F7" t="inlineStr">
        <is>
          <t>Units</t>
        </is>
      </c>
      <c r="G7">
        <f>MAX(Daily_Log!G:G)</f>
        <v/>
      </c>
    </row>
    <row r="8">
      <c r="A8" s="2" t="inlineStr">
        <is>
          <t>Close Rate</t>
        </is>
      </c>
      <c r="B8">
        <f>AVERAGEIFS(Daily_Log!M:M,Daily_Log!A:A,"&gt;="&amp;$B$3-($D$3-1),Daily_Log!A:A,"&lt;="&amp;$B$3)</f>
        <v/>
      </c>
    </row>
    <row r="9">
      <c r="A9" s="2" t="inlineStr">
        <is>
          <t>Front PVR</t>
        </is>
      </c>
      <c r="B9">
        <f>AVERAGEIFS(Daily_Log!N:N,Daily_Log!A:A,"&gt;="&amp;$B$3-($D$3-1),Daily_Log!A:A,"&lt;="&amp;$B$3)</f>
        <v/>
      </c>
      <c r="D9" t="inlineStr">
        <is>
          <t>Worst Units Sold (date)</t>
        </is>
      </c>
      <c r="E9">
        <f>INDEX(Daily_Log!A:A, MATCH(MIN(IF(Daily_Log!G:G&gt;0,Daily_Log!G:G)), Daily_Log!G:G, 0))</f>
        <v/>
      </c>
      <c r="G9">
        <f>MIN(IF(Daily_Log!G:G&gt;0,Daily_Log!G:G))</f>
        <v/>
      </c>
    </row>
    <row r="10">
      <c r="A10" s="2" t="inlineStr">
        <is>
          <t>Back PVR</t>
        </is>
      </c>
      <c r="B10">
        <f>AVERAGEIFS(Daily_Log!O:O,Daily_Log!A:A,"&gt;="&amp;$B$3-($D$3-1),Daily_Log!A:A,"&lt;="&amp;$B$3)</f>
        <v/>
      </c>
    </row>
    <row r="11">
      <c r="A11" s="2" t="inlineStr">
        <is>
          <t>Total PVR</t>
        </is>
      </c>
      <c r="B11">
        <f>AVERAGEIFS(Daily_Log!P:P,Daily_Log!A:A,"&gt;="&amp;$B$3-($D$3-1),Daily_Log!A:A,"&lt;="&amp;$B$3)</f>
        <v/>
      </c>
      <c r="D11" t="inlineStr">
        <is>
          <t>Best Total PVR (date)</t>
        </is>
      </c>
      <c r="E11">
        <f>INDEX(Daily_Log!A:A, MATCH(MAX(Daily_Log!P:P), Daily_Log!P:P, 0))</f>
        <v/>
      </c>
      <c r="G11">
        <f>MAX(Daily_Log!P:P)</f>
        <v/>
      </c>
    </row>
    <row r="12">
      <c r="A12" s="2" t="inlineStr">
        <is>
          <t>VSC Penetration</t>
        </is>
      </c>
      <c r="B12">
        <f>AVERAGEIFS(Daily_Log!Q:Q,Daily_Log!A:A,"&gt;="&amp;$B$3-($D$3-1),Daily_Log!A:A,"&lt;="&amp;$B$3)</f>
        <v/>
      </c>
    </row>
    <row r="13">
      <c r="A13" s="2" t="inlineStr">
        <is>
          <t>GAP Penetration</t>
        </is>
      </c>
      <c r="B13">
        <f>AVERAGEIFS(Daily_Log!R:R,Daily_Log!A:A,"&gt;="&amp;$B$3-($D$3-1),Daily_Log!A:A,"&lt;="&amp;$B$3)</f>
        <v/>
      </c>
      <c r="D13" t="inlineStr">
        <is>
          <t>Worst Total PVR (date)</t>
        </is>
      </c>
      <c r="E13">
        <f>INDEX(Daily_Log!A:A, MATCH(MIN(IF(Daily_Log!P:P&gt;0,Daily_Log!P:P)), Daily_Log!P:P, 0))</f>
        <v/>
      </c>
      <c r="G13">
        <f>MIN(IF(Daily_Log!P:P&gt;0,Daily_Log!P:P))</f>
        <v/>
      </c>
    </row>
    <row r="15">
      <c r="D15" s="5" t="inlineStr">
        <is>
          <t>Note: Some BEST/WORST formulas may need Ctrl+Shift+Enter in older Excel versions.</t>
        </is>
      </c>
    </row>
  </sheetData>
  <mergeCells count="2">
    <mergeCell ref="A1:H1"/>
    <mergeCell ref="D15:G15"/>
  </mergeCells>
  <pageMargins left="0.75" right="0.75" top="1" bottom="1" header="0.5" footer="0.5"/>
  <drawing xmlns:r="http://schemas.openxmlformats.org/officeDocument/2006/relationships" r:id="rId1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31"/>
  <sheetViews>
    <sheetView workbookViewId="0">
      <selection activeCell="A1" sqref="A1"/>
    </sheetView>
  </sheetViews>
  <sheetFormatPr baseColWidth="8" defaultRowHeight="15"/>
  <cols>
    <col width="18" customWidth="1" min="1" max="1"/>
    <col width="18" customWidth="1" min="2" max="2"/>
    <col width="18" customWidth="1" min="3" max="3"/>
    <col width="18" customWidth="1" min="4" max="4"/>
    <col width="18" customWidth="1" min="5" max="5"/>
    <col width="18" customWidth="1" min="6" max="6"/>
  </cols>
  <sheetData>
    <row r="1">
      <c r="A1" s="1" t="inlineStr">
        <is>
          <t>TopGear KPI Command – Daily KPI Deal Jacket</t>
        </is>
      </c>
    </row>
    <row r="2">
      <c r="D2" s="11" t="inlineStr">
        <is>
          <t>Export KPI Deal Jacket to PDF (Macro: ExportKPIJacketToPDF)</t>
        </is>
      </c>
    </row>
    <row r="3">
      <c r="A3" s="6" t="inlineStr">
        <is>
          <t>Date:</t>
        </is>
      </c>
      <c r="B3">
        <f>MAX(Daily_Log!A:A)</f>
        <v/>
      </c>
      <c r="D3" s="6" t="inlineStr">
        <is>
          <t>Mode:</t>
        </is>
      </c>
      <c r="E3">
        <f>IFERROR(INDEX(Daily_Log!C:C, MATCH($B$3, Daily_Log!A:A, 0)),"")</f>
        <v/>
      </c>
    </row>
    <row r="4">
      <c r="A4" s="6" t="inlineStr">
        <is>
          <t>Rooftop:</t>
        </is>
      </c>
      <c r="B4">
        <f>IFERROR(INDEX(Daily_Log!B:B, MATCH($B$3, Daily_Log!A:A, 0)),"")</f>
        <v/>
      </c>
    </row>
    <row r="6">
      <c r="A6" s="7" t="inlineStr">
        <is>
          <t>Traffic &amp; Opportunities</t>
        </is>
      </c>
    </row>
    <row r="7">
      <c r="A7" t="inlineStr">
        <is>
          <t>Leads / Appts Set / Shown:</t>
        </is>
      </c>
      <c r="B7">
        <f>IFERROR(INDEX(Daily_Log!D:D, MATCH($B$3, Daily_Log!A:A, 0)),0)</f>
        <v/>
      </c>
      <c r="C7">
        <f>IFERROR(INDEX(Daily_Log!E:E, MATCH($B$3, Daily_Log!A:A, 0)),0)</f>
        <v/>
      </c>
      <c r="D7">
        <f>IFERROR(INDEX(Daily_Log!F:F, MATCH($B$3, Daily_Log!A:A, 0)),0)</f>
        <v/>
      </c>
    </row>
    <row r="9">
      <c r="A9" s="7" t="inlineStr">
        <is>
          <t>Sales &amp; Conversion</t>
        </is>
      </c>
    </row>
    <row r="10">
      <c r="A10" t="inlineStr">
        <is>
          <t>Units Sold:</t>
        </is>
      </c>
      <c r="B10">
        <f>IFERROR(INDEX(Daily_Log!G:G, MATCH($B$3, Daily_Log!A:A, 0)),0)</f>
        <v/>
      </c>
      <c r="D10" t="inlineStr">
        <is>
          <t>Show Rate:</t>
        </is>
      </c>
      <c r="E10">
        <f>IFERROR(INDEX(Daily_Log!L:L, MATCH($B$3, Daily_Log!A:A, 0)),0)</f>
        <v/>
      </c>
    </row>
    <row r="11">
      <c r="D11" t="inlineStr">
        <is>
          <t>Close Rate:</t>
        </is>
      </c>
      <c r="E11">
        <f>IFERROR(INDEX(Daily_Log!M:M, MATCH($B$3, Daily_Log!A:A, 0)),0)</f>
        <v/>
      </c>
    </row>
    <row r="13">
      <c r="A13" s="7" t="inlineStr">
        <is>
          <t>Front &amp; Back PVR</t>
        </is>
      </c>
    </row>
    <row r="14">
      <c r="A14" t="inlineStr">
        <is>
          <t>Front PVR:</t>
        </is>
      </c>
      <c r="B14">
        <f>IFERROR(INDEX(Daily_Log!N:N, MATCH($B$3, Daily_Log!A:A, 0)),0)</f>
        <v/>
      </c>
    </row>
    <row r="15">
      <c r="A15" t="inlineStr">
        <is>
          <t>Back PVR:</t>
        </is>
      </c>
      <c r="B15">
        <f>IFERROR(INDEX(Daily_Log!O:O, MATCH($B$3, Daily_Log!A:A, 0)),0)</f>
        <v/>
      </c>
    </row>
    <row r="16">
      <c r="A16" t="inlineStr">
        <is>
          <t>Total PVR:</t>
        </is>
      </c>
      <c r="B16">
        <f>IFERROR(INDEX(Daily_Log!P:P, MATCH($B$3, Daily_Log!A:A, 0)),0)</f>
        <v/>
      </c>
    </row>
    <row r="18">
      <c r="A18" s="7" t="inlineStr">
        <is>
          <t>F&amp;I Products</t>
        </is>
      </c>
    </row>
    <row r="19">
      <c r="A19" t="inlineStr">
        <is>
          <t>VSC Sold / Penetration:</t>
        </is>
      </c>
      <c r="B19">
        <f>IFERROR(INDEX(Daily_Log!J:J, MATCH($B$3, Daily_Log!A:A, 0)),0)</f>
        <v/>
      </c>
      <c r="C19">
        <f>IFERROR(INDEX(Daily_Log!Q:Q, MATCH($B$3, Daily_Log!A:A, 0)),0)</f>
        <v/>
      </c>
    </row>
    <row r="20">
      <c r="A20" t="inlineStr">
        <is>
          <t>GAP Sold / Penetration:</t>
        </is>
      </c>
      <c r="B20">
        <f>IFERROR(INDEX(Daily_Log!K:K, MATCH($B$3, Daily_Log!A:A, 0)),0)</f>
        <v/>
      </c>
      <c r="C20">
        <f>IFERROR(INDEX(Daily_Log!R:R, MATCH($B$3, Daily_Log!A:A, 0)),0)</f>
        <v/>
      </c>
    </row>
    <row r="22">
      <c r="A22" s="7" t="inlineStr">
        <is>
          <t>Overall Read</t>
        </is>
      </c>
    </row>
    <row r="23">
      <c r="A23" t="inlineStr">
        <is>
          <t>Summary Tag:</t>
        </is>
      </c>
      <c r="B23">
        <f>IFERROR(INDEX(Daily_Log!S:S, MATCH($B$3, Daily_Log!A:A, 0)),"")</f>
        <v/>
      </c>
    </row>
    <row r="25">
      <c r="A25" s="6" t="inlineStr">
        <is>
          <t>GM / Owner Notes:</t>
        </is>
      </c>
    </row>
    <row r="26"/>
    <row r="27"/>
    <row r="28"/>
    <row r="30">
      <c r="A30" t="inlineStr">
        <is>
          <t>F&amp;I Manager:</t>
        </is>
      </c>
      <c r="C30" t="inlineStr">
        <is>
          <t>GM / Owner:</t>
        </is>
      </c>
      <c r="E30" t="inlineStr">
        <is>
          <t>Date:</t>
        </is>
      </c>
    </row>
    <row r="31">
      <c r="A31" s="8" t="n"/>
      <c r="C31" s="8" t="n"/>
      <c r="E31" s="8" t="n"/>
    </row>
  </sheetData>
  <mergeCells count="3">
    <mergeCell ref="A1:F1"/>
    <mergeCell ref="A26:F28"/>
    <mergeCell ref="D2:F2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H15"/>
  <sheetViews>
    <sheetView workbookViewId="0">
      <selection activeCell="A1" sqref="A1"/>
    </sheetView>
  </sheetViews>
  <sheetFormatPr baseColWidth="8" defaultRowHeight="15"/>
  <cols>
    <col width="26" customWidth="1" min="1" max="1"/>
    <col width="26" customWidth="1" min="2" max="2"/>
    <col width="26" customWidth="1" min="3" max="3"/>
    <col width="26" customWidth="1" min="4" max="4"/>
    <col width="26" customWidth="1" min="5" max="5"/>
    <col width="26" customWidth="1" min="6" max="6"/>
    <col width="26" customWidth="1" min="7" max="7"/>
    <col width="26" customWidth="1" min="8" max="8"/>
  </cols>
  <sheetData>
    <row r="1">
      <c r="A1" s="1" t="inlineStr">
        <is>
          <t>TopGear KPI Command – Suggested VBA Macros</t>
        </is>
      </c>
    </row>
    <row r="3">
      <c r="A3" s="12" t="inlineStr">
        <is>
          <t>NOTE:</t>
        </is>
      </c>
      <c r="B3" t="inlineStr">
        <is>
          <t>Excel macros (VBA) must be added from inside Excel. Copy the code below into a standard Module, then assign the macros to the labeled buttons on the Inputs and KPI_Deal_Jacket sheets.</t>
        </is>
      </c>
    </row>
    <row r="5">
      <c r="A5" s="13" t="inlineStr">
        <is>
          <t>Macro 1 – SaveDayToLog</t>
        </is>
      </c>
    </row>
    <row r="6">
      <c r="A6" t="inlineStr">
        <is>
          <t xml:space="preserve">Sub SaveDayToLog()
    Dim wsIn As Worksheet, wsLog As Worksheet
    Dim nextRow As Long
    Set wsIn = ThisWorkbook.Worksheets("Inputs")
    Set wsLog = ThisWorkbook.Worksheets("Daily_Log")
    'Assumes data entry row is row 5 on Inputs
    If IsEmpty(wsIn.Range("A5").Value) Then
        MsgBox "Please enter a Date and KPI inputs on row 5 of the Inputs sheet first.", vbExclamation
        Exit Sub
    End If
    nextRow = wsLog.Cells(wsLog.Rows.Count, "A").End(xlUp).Row + 1
    'Copy A5:K5 into Daily_Log A:K
    wsLog.Range("A" &amp; nextRow &amp; ":K" &amp; nextRow).Value = wsIn.Range("A5:K5").Value
    'Copy formulas from row 4 into the new row for computed KPIs
    wsLog.Range("L" &amp; nextRow &amp; ":S" &amp; nextRow).FormulaR1C1 = wsLog.Range("L4:S4").FormulaR1C1
    MsgBox "Inputs saved to Daily_Log row " &amp; nextRow &amp; ".", vbInformation
End Sub
</t>
        </is>
      </c>
    </row>
    <row r="14">
      <c r="A14" s="13" t="inlineStr">
        <is>
          <t>Macro 2 – ExportKPIJacketToPDF</t>
        </is>
      </c>
    </row>
    <row r="15">
      <c r="A15" t="inlineStr">
        <is>
          <t xml:space="preserve">Sub ExportKPIJacketToPDF()
    Dim ws As Worksheet
    Dim filePath As Variant
    Dim defaultName As String
    Set ws = ThisWorkbook.Worksheets("KPI_Deal_Jacket")
    defaultName = "TopGear_KPI_DealJacket_" &amp; Format(Date, "yyyymmdd") &amp; ".pdf"
    filePath = Application.GetSaveAsFilename(InitialFileName:=defaultName, _
                FileFilter:="PDF Files (*.pdf), *.pdf")
    If filePath = False Then Exit Sub
    ws.ExportAsFixedFormat Type:=xlTypePDF, Filename:=filePath, _
        Quality:=xlQualityStandard, IncludeDocProperties:=True, _
        IgnorePrintAreas:=False, OpenAfterPublish:=True
End Sub
</t>
        </is>
      </c>
    </row>
  </sheetData>
  <mergeCells count="2">
    <mergeCell ref="A1:H1"/>
    <mergeCell ref="B3:H3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F27"/>
  <sheetViews>
    <sheetView workbookViewId="0">
      <selection activeCell="A1" sqref="A1"/>
    </sheetView>
  </sheetViews>
  <sheetFormatPr baseColWidth="8" defaultRowHeight="15"/>
  <cols>
    <col width="20" customWidth="1" min="1" max="1"/>
    <col width="20" customWidth="1" min="2" max="2"/>
    <col width="20" customWidth="1" min="3" max="3"/>
    <col width="20" customWidth="1" min="4" max="4"/>
    <col width="20" customWidth="1" min="5" max="5"/>
    <col width="20" customWidth="1" min="6" max="6"/>
  </cols>
  <sheetData>
    <row r="1">
      <c r="A1" s="1" t="inlineStr">
        <is>
          <t>TopGear KPI – Ownership Summary</t>
        </is>
      </c>
    </row>
    <row r="3">
      <c r="A3" s="6" t="inlineStr">
        <is>
          <t>Date:</t>
        </is>
      </c>
      <c r="B3">
        <f>Dashboard!B3</f>
        <v/>
      </c>
      <c r="D3" s="6" t="inlineStr">
        <is>
          <t>Rooftop:</t>
        </is>
      </c>
      <c r="E3">
        <f>KPI_Deal_Jacket!B4</f>
        <v/>
      </c>
    </row>
    <row r="4">
      <c r="A4" s="6" t="inlineStr">
        <is>
          <t>Window (days):</t>
        </is>
      </c>
      <c r="B4">
        <f>Dashboard!D3</f>
        <v/>
      </c>
    </row>
    <row r="6">
      <c r="A6" s="7" t="inlineStr">
        <is>
          <t>Core Conversion</t>
        </is>
      </c>
    </row>
    <row r="7">
      <c r="A7" s="2" t="inlineStr">
        <is>
          <t>Show Rate (last window)</t>
        </is>
      </c>
      <c r="C7" s="14">
        <f>Dashboard!B7</f>
        <v/>
      </c>
    </row>
    <row r="8">
      <c r="A8" s="2" t="inlineStr">
        <is>
          <t>Close Rate (last window)</t>
        </is>
      </c>
      <c r="C8" s="14">
        <f>Dashboard!B8</f>
        <v/>
      </c>
    </row>
    <row r="9">
      <c r="A9" s="2" t="inlineStr">
        <is>
          <t>Units Sold (latest day)</t>
        </is>
      </c>
      <c r="C9" s="14">
        <f>KPI_Deal_Jacket!B10</f>
        <v/>
      </c>
    </row>
    <row r="11">
      <c r="A11" s="7" t="inlineStr">
        <is>
          <t>Gross &amp; PVR</t>
        </is>
      </c>
    </row>
    <row r="12">
      <c r="A12" s="2" t="inlineStr">
        <is>
          <t>Front PVR (last window)</t>
        </is>
      </c>
      <c r="C12" s="14">
        <f>Dashboard!B9</f>
        <v/>
      </c>
    </row>
    <row r="13">
      <c r="A13" s="2" t="inlineStr">
        <is>
          <t>Back PVR (last window)</t>
        </is>
      </c>
      <c r="C13" s="14">
        <f>Dashboard!B10</f>
        <v/>
      </c>
    </row>
    <row r="14">
      <c r="A14" s="2" t="inlineStr">
        <is>
          <t>Total PVR (last window)</t>
        </is>
      </c>
      <c r="C14" s="14">
        <f>Dashboard!B11</f>
        <v/>
      </c>
    </row>
    <row r="16">
      <c r="A16" s="7" t="inlineStr">
        <is>
          <t>F&amp;I Products</t>
        </is>
      </c>
    </row>
    <row r="17">
      <c r="A17" s="2" t="inlineStr">
        <is>
          <t>VSC Penetration (last window)</t>
        </is>
      </c>
      <c r="C17" s="14">
        <f>Dashboard!B12</f>
        <v/>
      </c>
    </row>
    <row r="18">
      <c r="A18" s="2" t="inlineStr">
        <is>
          <t>GAP Penetration (last window)</t>
        </is>
      </c>
      <c r="C18" s="14">
        <f>Dashboard!B13</f>
        <v/>
      </c>
    </row>
    <row r="20">
      <c r="A20" s="7" t="inlineStr">
        <is>
          <t>Overall Read (latest day)</t>
        </is>
      </c>
    </row>
    <row r="21">
      <c r="A21" t="inlineStr">
        <is>
          <t>Summary Tag:</t>
        </is>
      </c>
      <c r="B21" s="14">
        <f>KPI_Deal_Jacket!B23</f>
        <v/>
      </c>
    </row>
    <row r="23">
      <c r="A23" s="6" t="inlineStr">
        <is>
          <t>GM / Owner Notes:</t>
        </is>
      </c>
    </row>
    <row r="24">
      <c r="A24" s="15" t="n"/>
    </row>
    <row r="25"/>
    <row r="26"/>
    <row r="27"/>
  </sheetData>
  <mergeCells count="2">
    <mergeCell ref="A1:F1"/>
    <mergeCell ref="A24:F27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2025-11-26T07:34:37Z</dcterms:created>
  <dcterms:modified xmlns:dcterms="http://purl.org/dc/terms/" xmlns:xsi="http://www.w3.org/2001/XMLSchema-instance" xsi:type="dcterms:W3CDTF">2025-11-26T07:34:37Z</dcterms:modified>
</cp:coreProperties>
</file>